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X:\18-19\Nazareth, ISD\Misc\"/>
    </mc:Choice>
  </mc:AlternateContent>
  <xr:revisionPtr revIDLastSave="0" documentId="13_ncr:1_{6A8E4754-5708-47BD-A5A6-A095B305F693}" xr6:coauthVersionLast="40" xr6:coauthVersionMax="40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City" sheetId="2" r:id="rId2"/>
    <sheet name="Sheet2" sheetId="3" r:id="rId3"/>
  </sheets>
  <definedNames>
    <definedName name="_xlnm.Print_Area" localSheetId="1">City!$A$1:$K$59</definedName>
    <definedName name="_xlnm.Print_Area" localSheetId="0">Sheet1!$A$9:$P$67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2" l="1"/>
  <c r="E43" i="2" l="1"/>
  <c r="D43" i="2"/>
  <c r="D53" i="2" l="1"/>
  <c r="D57" i="2" l="1"/>
  <c r="C26" i="2"/>
  <c r="E53" i="2" l="1"/>
  <c r="A53" i="2"/>
  <c r="E57" i="2" l="1"/>
  <c r="F43" i="2"/>
  <c r="F57" i="2" s="1"/>
  <c r="E34" i="2"/>
  <c r="E33" i="2"/>
  <c r="E28" i="2"/>
  <c r="D28" i="2"/>
  <c r="I26" i="2"/>
  <c r="H26" i="2"/>
  <c r="E26" i="2"/>
  <c r="E45" i="2" s="1"/>
  <c r="D26" i="2"/>
  <c r="D45" i="2" s="1"/>
  <c r="F24" i="2"/>
  <c r="D55" i="2" l="1"/>
  <c r="F28" i="2"/>
  <c r="E55" i="2"/>
  <c r="F53" i="2"/>
  <c r="F45" i="2"/>
  <c r="F26" i="2"/>
  <c r="J26" i="2"/>
  <c r="F55" i="2" l="1"/>
  <c r="E36" i="2" l="1"/>
  <c r="C36" i="2"/>
  <c r="D36" i="2"/>
  <c r="L38" i="1" l="1"/>
  <c r="L36" i="1"/>
  <c r="L33" i="1"/>
  <c r="L32" i="1"/>
  <c r="L31" i="1"/>
</calcChain>
</file>

<file path=xl/sharedStrings.xml><?xml version="1.0" encoding="utf-8"?>
<sst xmlns="http://schemas.openxmlformats.org/spreadsheetml/2006/main" count="324" uniqueCount="142">
  <si>
    <t>Weatherford ISD</t>
  </si>
  <si>
    <t>School District</t>
  </si>
  <si>
    <t>1100 Longhorn Dr.</t>
  </si>
  <si>
    <t>Weatherford</t>
  </si>
  <si>
    <t>Tracy Ray</t>
  </si>
  <si>
    <t>tray@weatherfordisd.com</t>
  </si>
  <si>
    <t>817-298-2801</t>
  </si>
  <si>
    <t>817-598-2800</t>
  </si>
  <si>
    <t>Parker</t>
  </si>
  <si>
    <t>Bond Title</t>
  </si>
  <si>
    <t>Original Par Amount</t>
  </si>
  <si>
    <t>Principal Outstanding</t>
  </si>
  <si>
    <t>Interest To Maturity</t>
  </si>
  <si>
    <t>Final Maturity Date</t>
  </si>
  <si>
    <t>Fitch Rating</t>
  </si>
  <si>
    <t>Moodys Rating</t>
  </si>
  <si>
    <t>S&amp;P Rating</t>
  </si>
  <si>
    <t>Yes</t>
  </si>
  <si>
    <t>U/L Tax Sch Bldg &amp; Ref Bds Ser 2000</t>
  </si>
  <si>
    <t>NR</t>
  </si>
  <si>
    <t>Aa2</t>
  </si>
  <si>
    <t>U/L Tax Sch Bldg &amp; Ref Bds Ser 2001</t>
  </si>
  <si>
    <t>AA-</t>
  </si>
  <si>
    <t>U/L Tax Sch Bldg &amp; Ref Bds Ser 2002</t>
  </si>
  <si>
    <t>U/L Tax Ref Bds Ser 2010</t>
  </si>
  <si>
    <t>U/L Tax Ref Bds Ser 2012</t>
  </si>
  <si>
    <t>U/L Tax Sch Bldg Bds Ser 2015</t>
  </si>
  <si>
    <t>U/L Tax Ref Bds Ser 2015</t>
  </si>
  <si>
    <t>Mtc Tax Notes Ser 2016</t>
  </si>
  <si>
    <t>Aa3</t>
  </si>
  <si>
    <t/>
  </si>
  <si>
    <t>Type</t>
  </si>
  <si>
    <t>Issuer Name</t>
  </si>
  <si>
    <t>Address</t>
  </si>
  <si>
    <t>City</t>
  </si>
  <si>
    <t>County</t>
  </si>
  <si>
    <t>Zip Code</t>
  </si>
  <si>
    <t>Telephone</t>
  </si>
  <si>
    <t>Most Recent</t>
  </si>
  <si>
    <t>Fiscal Year</t>
  </si>
  <si>
    <t>Contact Information for Person that Completed Report</t>
  </si>
  <si>
    <t>Name</t>
  </si>
  <si>
    <t>Title</t>
  </si>
  <si>
    <t>Email</t>
  </si>
  <si>
    <t>Phone</t>
  </si>
  <si>
    <t>Total Interest</t>
  </si>
  <si>
    <t>Total Principal &amp; Interest</t>
  </si>
  <si>
    <t>Total Debt</t>
  </si>
  <si>
    <t>Authorized But Unissued Debt</t>
  </si>
  <si>
    <t>All Authorized Debt</t>
  </si>
  <si>
    <t>Total GO Debt</t>
  </si>
  <si>
    <t>Total GO Debt + Authorized But Unissued Debt</t>
  </si>
  <si>
    <t>2016 Population</t>
  </si>
  <si>
    <t>51,519</t>
  </si>
  <si>
    <t>Total GO Debt per Capita</t>
  </si>
  <si>
    <t>Total GO Debt + Authorized Debt per Capita</t>
  </si>
  <si>
    <t>Total GO Principal &amp; Interest per Capita</t>
  </si>
  <si>
    <t>Secured by Ad Valorem Tax</t>
  </si>
  <si>
    <t>Asst. Supt for</t>
  </si>
  <si>
    <t>Business &amp; Operations</t>
  </si>
  <si>
    <t>Proceeds Spent</t>
  </si>
  <si>
    <t>Proceeds Unspent</t>
  </si>
  <si>
    <t>N/A: Refunding</t>
  </si>
  <si>
    <t>Per House Bill 1378 (84R), all political subdivisions must annually report specific information on their debt obligations. This form is designed to capture that information.</t>
  </si>
  <si>
    <t>Issuer</t>
  </si>
  <si>
    <t>Zip</t>
  </si>
  <si>
    <t>Contact</t>
  </si>
  <si>
    <t>email</t>
  </si>
  <si>
    <t>(Issuer Name)</t>
  </si>
  <si>
    <t>Debt Transparency Report</t>
  </si>
  <si>
    <t>as of ______, 20____</t>
  </si>
  <si>
    <t>Type of Entity</t>
  </si>
  <si>
    <t>No</t>
  </si>
  <si>
    <t>xxx</t>
  </si>
  <si>
    <t>Total secured by Ad Valorem Tax</t>
  </si>
  <si>
    <t>Purpose</t>
  </si>
  <si>
    <t>Repayment Sources:</t>
  </si>
  <si>
    <t>Water &amp; Sewer System</t>
  </si>
  <si>
    <t>Airport</t>
  </si>
  <si>
    <t>EDC Sales Tax</t>
  </si>
  <si>
    <t>Hotel Occupancy Tax</t>
  </si>
  <si>
    <t>xxxx</t>
  </si>
  <si>
    <t>xxxxx revenue bonds Ser xxx</t>
  </si>
  <si>
    <t>(only applicable to cities, and certain other issuers)</t>
  </si>
  <si>
    <t>(not applicable to revenue only issuers)</t>
  </si>
  <si>
    <t>Secured by Ad Valorem Tax: per capita</t>
  </si>
  <si>
    <t>Population: xxxxx</t>
  </si>
  <si>
    <t>Source: xxxxxx</t>
  </si>
  <si>
    <t xml:space="preserve">     S&amp;P</t>
  </si>
  <si>
    <t xml:space="preserve">     Moody's</t>
  </si>
  <si>
    <t xml:space="preserve">     Fitch</t>
  </si>
  <si>
    <t>x</t>
  </si>
  <si>
    <t>Debt Issues Secured by Ad Valorem Tax</t>
  </si>
  <si>
    <t>Total Principal &amp; Interest to Maturity</t>
  </si>
  <si>
    <t>Voted Authorization</t>
  </si>
  <si>
    <t>Unissued Authorization</t>
  </si>
  <si>
    <t xml:space="preserve">N/A </t>
  </si>
  <si>
    <t>Issuer Credit Ratings:</t>
  </si>
  <si>
    <t xml:space="preserve"> (show only agencies applicable)</t>
  </si>
  <si>
    <t>Proceeds Received from Issue</t>
  </si>
  <si>
    <t>Total - All Debt Issues</t>
  </si>
  <si>
    <t>Ad Valorem Tax *</t>
  </si>
  <si>
    <t>Repayment by Ad Valorem Tax *</t>
  </si>
  <si>
    <t>Population:</t>
  </si>
  <si>
    <t>New Project Proceeds Received from Issue</t>
  </si>
  <si>
    <t>Outstanding Debt Obligations</t>
  </si>
  <si>
    <t>Date Authorized</t>
  </si>
  <si>
    <t>Amount Authorized</t>
  </si>
  <si>
    <t>Amount Issued</t>
  </si>
  <si>
    <t>Unissued Balance</t>
  </si>
  <si>
    <t>Issuer Credit Ratings</t>
  </si>
  <si>
    <t>Total - Secured by Ad Valorem Tax</t>
  </si>
  <si>
    <t>Secured by Ad Valorem Tax (Yes/No)</t>
  </si>
  <si>
    <t>* Repayment by Ad Valorem Tax</t>
  </si>
  <si>
    <t>Breakdown: Secured by Ad Valorem Tax</t>
  </si>
  <si>
    <t>Per Capita: Secured by Ad Valorem Tax</t>
  </si>
  <si>
    <t>Source:</t>
  </si>
  <si>
    <t>Instructions:</t>
  </si>
  <si>
    <t>Revenue bond issues should state “No” in the column labeled ‘Secured by Ad Valorem Tax’.</t>
  </si>
  <si>
    <t>The lines labeled ‘Total – Secured by Ad Valorem Tax’ should include only the issues marked “Yes” in the column labeled ‘Secured by Ad Valorem Tax’ in the upper portion of spreadsheet.</t>
  </si>
  <si>
    <t>The per capita amounts on the bottom line labeled ‘* Repayment by Ad Valorem Tax’ should be calculated based on the line labeled ‘Repayment Sources: Ad Valorem Tax*’.</t>
  </si>
  <si>
    <t>The section labeled ‘Breakdown: Secured by Ad Valorem Tax – Repayment Sources’ should not include revenue bonds or issues marked "No" in the upper section.</t>
  </si>
  <si>
    <t>‘Per Capita: Secured by Ad Valorem Tax’ should include only the issues marked "Yes" in upper section and the lines labeled ‘Total – Secured by Ad Valorem Tax’.</t>
  </si>
  <si>
    <t>Notes:</t>
  </si>
  <si>
    <t>S&amp;P</t>
  </si>
  <si>
    <t>G.O.</t>
  </si>
  <si>
    <t>Municipal Advisory Council of Texas</t>
  </si>
  <si>
    <t>101 S 1st Ave</t>
  </si>
  <si>
    <t>Nazareth</t>
  </si>
  <si>
    <t>Castro County</t>
  </si>
  <si>
    <t>(806)- 945-2231</t>
  </si>
  <si>
    <t>Glen Waldo</t>
  </si>
  <si>
    <t>Superintendent of School</t>
  </si>
  <si>
    <t>glen.waldo@nazarethisd.net</t>
  </si>
  <si>
    <t>Unlimited Tax School Building Bonds, Series 2003</t>
  </si>
  <si>
    <t>School Building</t>
  </si>
  <si>
    <t xml:space="preserve">School Building Improvements </t>
  </si>
  <si>
    <t>Nazareth ISD, TX</t>
  </si>
  <si>
    <t>Fitch</t>
  </si>
  <si>
    <t>Moodys</t>
  </si>
  <si>
    <t>Kroll</t>
  </si>
  <si>
    <t>as of August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</si>
</sst>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  <numFmt numFmtId="165" formatCode="[$-409]mm/dd/yyyy\ h:mm\ AM/PM;@"/>
    <numFmt numFmtId="166" formatCode="&quot;Population: &quot;\ #,###"/>
    <numFmt numFmtId="167" formatCode="[&lt;=9999999]###\-####;\(###\)\ ###\-####"/>
    <numFmt numFmtId="168" formatCode="_(* #,##0_);_(* \(#,##0\);_(* &quot;-&quot;??_);_(@_)"/>
    <numFmt numFmtId="169" formatCode="_(&quot;$&quot;* #,##0_);_(&quot;$&quot;* \(#,##0\);_(&quot;$&quot;* &quot;-&quot;??_);_(@_)"/>
    <numFmt numFmtId="170" formatCode="[$-2409]mmmm\ dd\,\ 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u/>
      <sz val="11"/>
      <color rgb="FF00B0F0"/>
      <name val="Calibri Light"/>
      <family val="2"/>
      <scheme val="major"/>
    </font>
    <font>
      <sz val="11"/>
      <color rgb="FF00B0F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u/>
      <sz val="11"/>
      <color theme="1"/>
      <name val="Calibri Light"/>
      <family val="2"/>
      <scheme val="major"/>
    </font>
    <font>
      <i/>
      <u/>
      <sz val="11"/>
      <color theme="1"/>
      <name val="Calibri Light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4" fontId="3" fillId="0" borderId="0" xfId="1" applyFont="1"/>
    <xf numFmtId="4" fontId="3" fillId="0" borderId="0" xfId="0" applyNumberFormat="1" applyFont="1"/>
    <xf numFmtId="165" fontId="3" fillId="0" borderId="0" xfId="0" applyNumberFormat="1" applyFont="1"/>
    <xf numFmtId="0" fontId="2" fillId="0" borderId="0" xfId="0" applyFont="1"/>
    <xf numFmtId="0" fontId="5" fillId="0" borderId="0" xfId="0" applyFont="1"/>
    <xf numFmtId="44" fontId="3" fillId="0" borderId="0" xfId="0" applyNumberFormat="1" applyFont="1"/>
    <xf numFmtId="0" fontId="6" fillId="0" borderId="0" xfId="0" applyFont="1"/>
    <xf numFmtId="44" fontId="3" fillId="2" borderId="0" xfId="1" applyFont="1" applyFill="1"/>
    <xf numFmtId="164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right" indent="1"/>
    </xf>
    <xf numFmtId="0" fontId="3" fillId="0" borderId="0" xfId="0" applyFont="1" applyAlignment="1">
      <alignment horizontal="right" indent="1"/>
    </xf>
    <xf numFmtId="0" fontId="7" fillId="0" borderId="0" xfId="0" applyFont="1"/>
    <xf numFmtId="44" fontId="3" fillId="0" borderId="0" xfId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4" fontId="3" fillId="0" borderId="1" xfId="1" applyFon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8" fillId="0" borderId="0" xfId="0" applyFo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44" fontId="26" fillId="0" borderId="0" xfId="1" applyFont="1"/>
    <xf numFmtId="164" fontId="26" fillId="0" borderId="0" xfId="0" applyNumberFormat="1" applyFont="1" applyAlignment="1">
      <alignment horizontal="center"/>
    </xf>
    <xf numFmtId="44" fontId="26" fillId="0" borderId="0" xfId="0" applyNumberFormat="1" applyFont="1"/>
    <xf numFmtId="0" fontId="26" fillId="0" borderId="0" xfId="0" applyFont="1" applyAlignment="1">
      <alignment horizontal="right" indent="1"/>
    </xf>
    <xf numFmtId="44" fontId="26" fillId="0" borderId="0" xfId="0" applyNumberFormat="1" applyFont="1" applyAlignment="1">
      <alignment horizontal="right" indent="1"/>
    </xf>
    <xf numFmtId="0" fontId="28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166" fontId="27" fillId="0" borderId="0" xfId="0" applyNumberFormat="1" applyFont="1" applyAlignment="1">
      <alignment horizontal="left"/>
    </xf>
    <xf numFmtId="0" fontId="25" fillId="0" borderId="0" xfId="44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168" fontId="26" fillId="0" borderId="0" xfId="2" applyNumberFormat="1" applyFont="1"/>
    <xf numFmtId="169" fontId="26" fillId="0" borderId="0" xfId="1" applyNumberFormat="1" applyFont="1"/>
    <xf numFmtId="169" fontId="26" fillId="0" borderId="11" xfId="1" applyNumberFormat="1" applyFont="1" applyBorder="1"/>
    <xf numFmtId="168" fontId="26" fillId="0" borderId="0" xfId="2" applyNumberFormat="1" applyFont="1" applyAlignment="1">
      <alignment horizontal="center"/>
    </xf>
    <xf numFmtId="0" fontId="28" fillId="0" borderId="1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31" fillId="0" borderId="0" xfId="0" applyFont="1"/>
    <xf numFmtId="170" fontId="26" fillId="0" borderId="0" xfId="0" applyNumberFormat="1" applyFont="1"/>
    <xf numFmtId="0" fontId="26" fillId="0" borderId="1" xfId="0" applyFont="1" applyBorder="1"/>
    <xf numFmtId="169" fontId="26" fillId="0" borderId="0" xfId="0" applyNumberFormat="1" applyFont="1"/>
    <xf numFmtId="170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69" fontId="26" fillId="0" borderId="11" xfId="0" applyNumberFormat="1" applyFont="1" applyBorder="1"/>
    <xf numFmtId="0" fontId="28" fillId="0" borderId="1" xfId="0" applyFont="1" applyBorder="1" applyAlignment="1">
      <alignment horizontal="left" wrapText="1"/>
    </xf>
    <xf numFmtId="0" fontId="27" fillId="35" borderId="0" xfId="0" applyFont="1" applyFill="1" applyAlignment="1">
      <alignment horizontal="left"/>
    </xf>
    <xf numFmtId="0" fontId="27" fillId="0" borderId="0" xfId="0" applyFont="1" applyAlignment="1">
      <alignment horizontal="left" indent="3"/>
    </xf>
    <xf numFmtId="0" fontId="27" fillId="0" borderId="0" xfId="0" applyFont="1" applyAlignment="1">
      <alignment horizontal="left" indent="5"/>
    </xf>
    <xf numFmtId="169" fontId="26" fillId="0" borderId="0" xfId="1" applyNumberFormat="1" applyFont="1" applyAlignment="1">
      <alignment horizontal="right" indent="1"/>
    </xf>
    <xf numFmtId="168" fontId="26" fillId="0" borderId="1" xfId="2" applyNumberFormat="1" applyFont="1" applyBorder="1" applyAlignment="1">
      <alignment horizontal="right" indent="1"/>
    </xf>
    <xf numFmtId="0" fontId="27" fillId="0" borderId="1" xfId="0" applyFont="1" applyBorder="1"/>
    <xf numFmtId="170" fontId="27" fillId="0" borderId="0" xfId="0" applyNumberFormat="1" applyFont="1" applyAlignment="1">
      <alignment horizontal="center"/>
    </xf>
    <xf numFmtId="0" fontId="26" fillId="36" borderId="0" xfId="0" applyFont="1" applyFill="1"/>
    <xf numFmtId="0" fontId="32" fillId="36" borderId="0" xfId="0" applyFont="1" applyFill="1"/>
    <xf numFmtId="0" fontId="33" fillId="36" borderId="0" xfId="0" applyFont="1" applyFill="1"/>
    <xf numFmtId="0" fontId="33" fillId="36" borderId="0" xfId="0" applyFont="1" applyFill="1" applyAlignment="1">
      <alignment horizontal="left" indent="2"/>
    </xf>
    <xf numFmtId="0" fontId="34" fillId="0" borderId="0" xfId="0" applyFont="1"/>
    <xf numFmtId="0" fontId="27" fillId="0" borderId="0" xfId="0" applyFont="1" applyAlignment="1">
      <alignment horizontal="right"/>
    </xf>
    <xf numFmtId="3" fontId="27" fillId="0" borderId="12" xfId="0" applyNumberFormat="1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168" fontId="26" fillId="0" borderId="0" xfId="0" applyNumberFormat="1" applyFont="1"/>
    <xf numFmtId="164" fontId="26" fillId="0" borderId="1" xfId="0" applyNumberFormat="1" applyFont="1" applyBorder="1" applyAlignment="1">
      <alignment horizontal="center"/>
    </xf>
    <xf numFmtId="169" fontId="26" fillId="0" borderId="0" xfId="1" applyNumberFormat="1" applyFont="1" applyAlignment="1">
      <alignment horizontal="center"/>
    </xf>
    <xf numFmtId="4" fontId="0" fillId="0" borderId="0" xfId="0" applyNumberFormat="1"/>
    <xf numFmtId="10" fontId="0" fillId="0" borderId="0" xfId="0" applyNumberFormat="1"/>
    <xf numFmtId="0" fontId="4" fillId="0" borderId="1" xfId="0" applyFont="1" applyBorder="1" applyAlignment="1">
      <alignment horizontal="center"/>
    </xf>
    <xf numFmtId="0" fontId="27" fillId="34" borderId="0" xfId="0" applyFont="1" applyFill="1" applyAlignment="1">
      <alignment horizontal="left"/>
    </xf>
    <xf numFmtId="0" fontId="27" fillId="35" borderId="0" xfId="0" applyFont="1" applyFill="1" applyAlignment="1">
      <alignment horizontal="left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0"/>
  <sheetViews>
    <sheetView topLeftCell="A45" workbookViewId="0">
      <selection activeCell="E81" sqref="E81"/>
    </sheetView>
  </sheetViews>
  <sheetFormatPr defaultColWidth="8.85546875" defaultRowHeight="14.25" x14ac:dyDescent="0.2"/>
  <cols>
    <col min="1" max="1" width="45.85546875" style="2" bestFit="1" customWidth="1"/>
    <col min="2" max="2" width="15.7109375" style="2" customWidth="1"/>
    <col min="3" max="5" width="17.7109375" style="2" customWidth="1"/>
    <col min="6" max="6" width="18.140625" style="2" bestFit="1" customWidth="1"/>
    <col min="7" max="7" width="15.140625" style="2" customWidth="1"/>
    <col min="8" max="8" width="17.7109375" style="2" customWidth="1"/>
    <col min="9" max="9" width="19.42578125" style="2" bestFit="1" customWidth="1"/>
    <col min="10" max="10" width="18.7109375" style="2" customWidth="1"/>
    <col min="11" max="11" width="15.7109375" style="2" customWidth="1"/>
    <col min="12" max="12" width="17.7109375" style="2" customWidth="1"/>
    <col min="13" max="13" width="25.42578125" style="2" hidden="1" customWidth="1"/>
    <col min="14" max="14" width="21.7109375" style="2" hidden="1" customWidth="1"/>
    <col min="15" max="15" width="19" style="2" hidden="1" customWidth="1"/>
    <col min="16" max="16" width="15.5703125" style="2" customWidth="1"/>
    <col min="17" max="16384" width="8.85546875" style="2"/>
  </cols>
  <sheetData>
    <row r="1" spans="1:14" ht="18" hidden="1" x14ac:dyDescent="0.25">
      <c r="A1" s="13" t="s">
        <v>63</v>
      </c>
    </row>
    <row r="2" spans="1:14" hidden="1" x14ac:dyDescent="0.2"/>
    <row r="3" spans="1:14" ht="15" hidden="1" x14ac:dyDescent="0.25">
      <c r="M3" s="3"/>
      <c r="N3" s="3"/>
    </row>
    <row r="4" spans="1:14" ht="15" x14ac:dyDescent="0.25">
      <c r="M4" s="3"/>
      <c r="N4" s="3"/>
    </row>
    <row r="5" spans="1:14" ht="15" hidden="1" customHeight="1" x14ac:dyDescent="0.25">
      <c r="A5" s="4"/>
      <c r="B5" s="4"/>
      <c r="C5" s="4"/>
      <c r="D5" s="4"/>
      <c r="E5" s="4"/>
      <c r="F5" s="4"/>
      <c r="G5" s="4"/>
      <c r="H5" s="4"/>
      <c r="I5" s="4" t="s">
        <v>38</v>
      </c>
      <c r="J5" s="4"/>
      <c r="K5" s="11" t="s">
        <v>40</v>
      </c>
      <c r="L5" s="3"/>
      <c r="M5" s="4"/>
      <c r="N5" s="4"/>
    </row>
    <row r="6" spans="1:14" hidden="1" x14ac:dyDescent="0.2">
      <c r="A6" s="5" t="s">
        <v>32</v>
      </c>
      <c r="B6" s="5" t="s">
        <v>31</v>
      </c>
      <c r="C6" s="5" t="s">
        <v>33</v>
      </c>
      <c r="D6" s="5" t="s">
        <v>34</v>
      </c>
      <c r="E6" s="5" t="s">
        <v>35</v>
      </c>
      <c r="F6" s="5" t="s">
        <v>36</v>
      </c>
      <c r="G6" s="5" t="s">
        <v>37</v>
      </c>
      <c r="H6" s="5"/>
      <c r="I6" s="5" t="s">
        <v>39</v>
      </c>
      <c r="J6" s="5"/>
      <c r="K6" s="5" t="s">
        <v>41</v>
      </c>
      <c r="L6" s="5" t="s">
        <v>42</v>
      </c>
      <c r="M6" s="5" t="s">
        <v>43</v>
      </c>
      <c r="N6" s="5" t="s">
        <v>44</v>
      </c>
    </row>
    <row r="7" spans="1:14" hidden="1" x14ac:dyDescent="0.2">
      <c r="A7" s="4" t="s">
        <v>0</v>
      </c>
      <c r="B7" s="4" t="s">
        <v>1</v>
      </c>
      <c r="C7" s="4" t="s">
        <v>2</v>
      </c>
      <c r="D7" s="4" t="s">
        <v>3</v>
      </c>
      <c r="E7" s="4" t="s">
        <v>8</v>
      </c>
      <c r="F7" s="4">
        <v>76086</v>
      </c>
      <c r="G7" s="4" t="s">
        <v>7</v>
      </c>
      <c r="H7" s="4"/>
      <c r="I7" s="6">
        <v>42613</v>
      </c>
      <c r="J7" s="6"/>
      <c r="K7" s="4" t="s">
        <v>4</v>
      </c>
      <c r="L7" s="4" t="s">
        <v>58</v>
      </c>
      <c r="M7" s="2" t="s">
        <v>5</v>
      </c>
      <c r="N7" s="4" t="s">
        <v>6</v>
      </c>
    </row>
    <row r="8" spans="1:14" hidden="1" x14ac:dyDescent="0.2">
      <c r="L8" s="4" t="s">
        <v>59</v>
      </c>
    </row>
    <row r="9" spans="1:14" ht="15" x14ac:dyDescent="0.25">
      <c r="A9" s="3" t="s">
        <v>68</v>
      </c>
      <c r="L9" s="4"/>
    </row>
    <row r="10" spans="1:14" ht="15" x14ac:dyDescent="0.25">
      <c r="A10" s="3" t="s">
        <v>69</v>
      </c>
      <c r="L10" s="4"/>
    </row>
    <row r="11" spans="1:14" ht="15" x14ac:dyDescent="0.25">
      <c r="A11" s="3" t="s">
        <v>70</v>
      </c>
      <c r="L11" s="4"/>
    </row>
    <row r="12" spans="1:14" x14ac:dyDescent="0.2">
      <c r="L12" s="4"/>
    </row>
    <row r="13" spans="1:14" hidden="1" x14ac:dyDescent="0.2">
      <c r="A13" s="2" t="s">
        <v>64</v>
      </c>
    </row>
    <row r="14" spans="1:14" x14ac:dyDescent="0.2">
      <c r="A14" s="2" t="s">
        <v>71</v>
      </c>
    </row>
    <row r="15" spans="1:14" x14ac:dyDescent="0.2">
      <c r="A15" s="2" t="s">
        <v>33</v>
      </c>
    </row>
    <row r="16" spans="1:14" x14ac:dyDescent="0.2">
      <c r="A16" s="2" t="s">
        <v>34</v>
      </c>
    </row>
    <row r="17" spans="1:16" x14ac:dyDescent="0.2">
      <c r="A17" s="2" t="s">
        <v>65</v>
      </c>
    </row>
    <row r="18" spans="1:16" x14ac:dyDescent="0.2">
      <c r="A18" s="2" t="s">
        <v>35</v>
      </c>
    </row>
    <row r="19" spans="1:16" x14ac:dyDescent="0.2">
      <c r="A19" s="2" t="s">
        <v>37</v>
      </c>
    </row>
    <row r="20" spans="1:16" x14ac:dyDescent="0.2">
      <c r="A20" s="2" t="s">
        <v>66</v>
      </c>
    </row>
    <row r="21" spans="1:16" x14ac:dyDescent="0.2">
      <c r="A21" s="2" t="s">
        <v>42</v>
      </c>
    </row>
    <row r="22" spans="1:16" x14ac:dyDescent="0.2">
      <c r="A22" s="2" t="s">
        <v>67</v>
      </c>
    </row>
    <row r="24" spans="1:16" ht="15" x14ac:dyDescent="0.25">
      <c r="A24" s="3" t="s">
        <v>97</v>
      </c>
      <c r="B24" s="24" t="s">
        <v>98</v>
      </c>
    </row>
    <row r="25" spans="1:16" x14ac:dyDescent="0.2">
      <c r="A25" s="2" t="s">
        <v>88</v>
      </c>
      <c r="B25" s="2" t="s">
        <v>91</v>
      </c>
    </row>
    <row r="26" spans="1:16" x14ac:dyDescent="0.2">
      <c r="A26" s="2" t="s">
        <v>89</v>
      </c>
      <c r="B26" s="2" t="s">
        <v>91</v>
      </c>
    </row>
    <row r="27" spans="1:16" x14ac:dyDescent="0.2">
      <c r="A27" s="2" t="s">
        <v>90</v>
      </c>
      <c r="B27" s="2" t="s">
        <v>91</v>
      </c>
    </row>
    <row r="29" spans="1:16" x14ac:dyDescent="0.2">
      <c r="F29" s="4"/>
      <c r="H29" s="4"/>
      <c r="I29" s="4"/>
      <c r="J29" s="4"/>
    </row>
    <row r="30" spans="1:16" s="4" customFormat="1" ht="42.75" x14ac:dyDescent="0.2">
      <c r="A30" s="1" t="s">
        <v>9</v>
      </c>
      <c r="B30" s="20" t="s">
        <v>57</v>
      </c>
      <c r="C30" s="20" t="s">
        <v>10</v>
      </c>
      <c r="D30" s="20" t="s">
        <v>11</v>
      </c>
      <c r="E30" s="20" t="s">
        <v>12</v>
      </c>
      <c r="F30" s="20" t="s">
        <v>93</v>
      </c>
      <c r="G30" s="20" t="s">
        <v>13</v>
      </c>
      <c r="H30" s="20" t="s">
        <v>94</v>
      </c>
      <c r="I30" s="21" t="s">
        <v>99</v>
      </c>
      <c r="J30" s="21" t="s">
        <v>95</v>
      </c>
      <c r="K30" s="21" t="s">
        <v>60</v>
      </c>
      <c r="L30" s="21" t="s">
        <v>61</v>
      </c>
      <c r="M30" s="1" t="s">
        <v>14</v>
      </c>
      <c r="N30" s="1" t="s">
        <v>15</v>
      </c>
      <c r="O30" s="1" t="s">
        <v>16</v>
      </c>
      <c r="P30" s="5" t="s">
        <v>75</v>
      </c>
    </row>
    <row r="31" spans="1:16" x14ac:dyDescent="0.2">
      <c r="A31" s="2" t="s">
        <v>18</v>
      </c>
      <c r="B31" s="4" t="s">
        <v>17</v>
      </c>
      <c r="C31" s="7">
        <v>34729226</v>
      </c>
      <c r="D31" s="7">
        <v>6526655.5999999996</v>
      </c>
      <c r="E31" s="7">
        <v>14033344.4</v>
      </c>
      <c r="F31" s="7">
        <v>20560000</v>
      </c>
      <c r="G31" s="15">
        <v>43876</v>
      </c>
      <c r="H31" s="15"/>
      <c r="I31" s="7">
        <v>36346576.899999999</v>
      </c>
      <c r="J31" s="7"/>
      <c r="K31" s="14"/>
      <c r="L31" s="7">
        <f>I31-K31</f>
        <v>36346576.899999999</v>
      </c>
      <c r="M31" s="4" t="s">
        <v>19</v>
      </c>
      <c r="N31" s="4" t="s">
        <v>20</v>
      </c>
      <c r="O31" s="4" t="s">
        <v>19</v>
      </c>
    </row>
    <row r="32" spans="1:16" x14ac:dyDescent="0.2">
      <c r="A32" s="2" t="s">
        <v>21</v>
      </c>
      <c r="B32" s="4" t="s">
        <v>17</v>
      </c>
      <c r="C32" s="7">
        <v>50106667</v>
      </c>
      <c r="D32" s="7">
        <v>338660.4</v>
      </c>
      <c r="E32" s="7">
        <v>441339.6</v>
      </c>
      <c r="F32" s="7">
        <v>780000</v>
      </c>
      <c r="G32" s="15">
        <v>42781</v>
      </c>
      <c r="H32" s="15"/>
      <c r="I32" s="7">
        <v>30653024.5</v>
      </c>
      <c r="J32" s="7"/>
      <c r="K32" s="14"/>
      <c r="L32" s="7">
        <f>I32-K32</f>
        <v>30653024.5</v>
      </c>
      <c r="M32" s="4" t="s">
        <v>19</v>
      </c>
      <c r="N32" s="4" t="s">
        <v>20</v>
      </c>
      <c r="O32" s="4" t="s">
        <v>22</v>
      </c>
    </row>
    <row r="33" spans="1:15" x14ac:dyDescent="0.2">
      <c r="A33" s="2" t="s">
        <v>23</v>
      </c>
      <c r="B33" s="4" t="s">
        <v>17</v>
      </c>
      <c r="C33" s="7">
        <v>11917726</v>
      </c>
      <c r="D33" s="7">
        <v>7591155.1699999999</v>
      </c>
      <c r="E33" s="7">
        <v>23393844.829999998</v>
      </c>
      <c r="F33" s="7">
        <v>30985000</v>
      </c>
      <c r="G33" s="15">
        <v>48625</v>
      </c>
      <c r="H33" s="15"/>
      <c r="I33" s="7">
        <v>10000398.6</v>
      </c>
      <c r="J33" s="7"/>
      <c r="K33" s="14"/>
      <c r="L33" s="12">
        <f>I33-K33</f>
        <v>10000398.6</v>
      </c>
      <c r="M33" s="4" t="s">
        <v>19</v>
      </c>
      <c r="N33" s="4" t="s">
        <v>20</v>
      </c>
      <c r="O33" s="4" t="s">
        <v>22</v>
      </c>
    </row>
    <row r="34" spans="1:15" x14ac:dyDescent="0.2">
      <c r="A34" s="2" t="s">
        <v>24</v>
      </c>
      <c r="B34" s="4" t="s">
        <v>17</v>
      </c>
      <c r="C34" s="7">
        <v>14199888</v>
      </c>
      <c r="D34" s="7">
        <v>14199887.9</v>
      </c>
      <c r="E34" s="7">
        <v>36362512.100000001</v>
      </c>
      <c r="F34" s="7">
        <v>50562400</v>
      </c>
      <c r="G34" s="15">
        <v>49355</v>
      </c>
      <c r="H34" s="4" t="s">
        <v>62</v>
      </c>
      <c r="I34" s="4" t="s">
        <v>62</v>
      </c>
      <c r="J34" s="4"/>
      <c r="K34" s="4" t="s">
        <v>62</v>
      </c>
      <c r="L34" s="4" t="s">
        <v>62</v>
      </c>
      <c r="M34" s="4" t="s">
        <v>19</v>
      </c>
      <c r="N34" s="4" t="s">
        <v>20</v>
      </c>
      <c r="O34" s="4" t="s">
        <v>22</v>
      </c>
    </row>
    <row r="35" spans="1:15" x14ac:dyDescent="0.2">
      <c r="A35" s="2" t="s">
        <v>25</v>
      </c>
      <c r="B35" s="4" t="s">
        <v>17</v>
      </c>
      <c r="C35" s="7">
        <v>7770496</v>
      </c>
      <c r="D35" s="7">
        <v>7375000</v>
      </c>
      <c r="E35" s="7">
        <v>3493787.5</v>
      </c>
      <c r="F35" s="7">
        <v>10868787.5</v>
      </c>
      <c r="G35" s="15">
        <v>47894</v>
      </c>
      <c r="H35" s="4" t="s">
        <v>62</v>
      </c>
      <c r="I35" s="4" t="s">
        <v>62</v>
      </c>
      <c r="J35" s="4"/>
      <c r="K35" s="4" t="s">
        <v>62</v>
      </c>
      <c r="L35" s="4" t="s">
        <v>62</v>
      </c>
      <c r="M35" s="4" t="s">
        <v>19</v>
      </c>
      <c r="N35" s="4" t="s">
        <v>20</v>
      </c>
      <c r="O35" s="4" t="s">
        <v>19</v>
      </c>
    </row>
    <row r="36" spans="1:15" x14ac:dyDescent="0.2">
      <c r="A36" s="2" t="s">
        <v>26</v>
      </c>
      <c r="B36" s="4" t="s">
        <v>17</v>
      </c>
      <c r="C36" s="7">
        <v>67175000</v>
      </c>
      <c r="D36" s="7">
        <v>66440000</v>
      </c>
      <c r="E36" s="7">
        <v>65922800</v>
      </c>
      <c r="F36" s="7">
        <v>132362800</v>
      </c>
      <c r="G36" s="15">
        <v>53008</v>
      </c>
      <c r="H36" s="15"/>
      <c r="I36" s="7">
        <v>74900000</v>
      </c>
      <c r="J36" s="7"/>
      <c r="K36" s="14"/>
      <c r="L36" s="12">
        <f>I36-K36</f>
        <v>74900000</v>
      </c>
      <c r="M36" s="4" t="s">
        <v>19</v>
      </c>
      <c r="N36" s="4" t="s">
        <v>20</v>
      </c>
      <c r="O36" s="4" t="s">
        <v>22</v>
      </c>
    </row>
    <row r="37" spans="1:15" x14ac:dyDescent="0.2">
      <c r="A37" s="2" t="s">
        <v>27</v>
      </c>
      <c r="B37" s="4" t="s">
        <v>17</v>
      </c>
      <c r="C37" s="7">
        <v>23222440</v>
      </c>
      <c r="D37" s="7">
        <v>22942440.350000001</v>
      </c>
      <c r="E37" s="7">
        <v>27793780.899999999</v>
      </c>
      <c r="F37" s="7">
        <v>50736221.25</v>
      </c>
      <c r="G37" s="15">
        <v>48259</v>
      </c>
      <c r="H37" s="4" t="s">
        <v>62</v>
      </c>
      <c r="I37" s="4" t="s">
        <v>62</v>
      </c>
      <c r="J37" s="4"/>
      <c r="K37" s="4" t="s">
        <v>62</v>
      </c>
      <c r="L37" s="4" t="s">
        <v>62</v>
      </c>
      <c r="M37" s="4" t="s">
        <v>19</v>
      </c>
      <c r="N37" s="4" t="s">
        <v>20</v>
      </c>
      <c r="O37" s="4" t="s">
        <v>19</v>
      </c>
    </row>
    <row r="38" spans="1:15" x14ac:dyDescent="0.2">
      <c r="A38" s="2" t="s">
        <v>28</v>
      </c>
      <c r="B38" s="4" t="s">
        <v>17</v>
      </c>
      <c r="C38" s="7">
        <v>5070000</v>
      </c>
      <c r="D38" s="7">
        <v>5070000</v>
      </c>
      <c r="E38" s="7">
        <v>534737.5</v>
      </c>
      <c r="F38" s="7">
        <v>5604737.5</v>
      </c>
      <c r="G38" s="15">
        <v>45337</v>
      </c>
      <c r="H38" s="15"/>
      <c r="I38" s="7">
        <v>5160000</v>
      </c>
      <c r="J38" s="7"/>
      <c r="K38" s="14"/>
      <c r="L38" s="12">
        <f>I38-K38</f>
        <v>5160000</v>
      </c>
      <c r="M38" s="4" t="s">
        <v>19</v>
      </c>
      <c r="N38" s="4" t="s">
        <v>29</v>
      </c>
      <c r="O38" s="4" t="s">
        <v>19</v>
      </c>
    </row>
    <row r="39" spans="1:15" x14ac:dyDescent="0.2">
      <c r="A39" s="2" t="s">
        <v>82</v>
      </c>
      <c r="B39" s="4" t="s">
        <v>72</v>
      </c>
      <c r="C39" s="16" t="s">
        <v>73</v>
      </c>
      <c r="D39" s="16" t="s">
        <v>73</v>
      </c>
      <c r="E39" s="16" t="s">
        <v>73</v>
      </c>
      <c r="F39" s="16" t="s">
        <v>73</v>
      </c>
      <c r="G39" s="15" t="s">
        <v>73</v>
      </c>
      <c r="H39" s="15" t="s">
        <v>96</v>
      </c>
      <c r="I39" s="19" t="s">
        <v>73</v>
      </c>
      <c r="J39" s="15" t="s">
        <v>96</v>
      </c>
      <c r="K39" s="19" t="s">
        <v>73</v>
      </c>
      <c r="L39" s="19" t="s">
        <v>73</v>
      </c>
      <c r="M39" s="4"/>
      <c r="N39" s="4"/>
      <c r="O39" s="4"/>
    </row>
    <row r="40" spans="1:15" x14ac:dyDescent="0.2">
      <c r="A40" s="2" t="s">
        <v>82</v>
      </c>
      <c r="B40" s="4" t="s">
        <v>72</v>
      </c>
      <c r="C40" s="16" t="s">
        <v>73</v>
      </c>
      <c r="D40" s="22" t="s">
        <v>73</v>
      </c>
      <c r="E40" s="22" t="s">
        <v>73</v>
      </c>
      <c r="F40" s="22" t="s">
        <v>73</v>
      </c>
      <c r="G40" s="15" t="s">
        <v>73</v>
      </c>
      <c r="H40" s="15" t="s">
        <v>96</v>
      </c>
      <c r="I40" s="19" t="s">
        <v>73</v>
      </c>
      <c r="J40" s="15" t="s">
        <v>96</v>
      </c>
      <c r="K40" s="19" t="s">
        <v>73</v>
      </c>
      <c r="L40" s="19" t="s">
        <v>73</v>
      </c>
      <c r="M40" s="4"/>
      <c r="N40" s="4"/>
      <c r="O40" s="4"/>
    </row>
    <row r="41" spans="1:15" x14ac:dyDescent="0.2">
      <c r="A41" s="2" t="s">
        <v>100</v>
      </c>
      <c r="B41" s="2" t="s">
        <v>30</v>
      </c>
      <c r="C41" s="8"/>
      <c r="D41" s="7">
        <v>130483799.42</v>
      </c>
      <c r="E41" s="7">
        <v>171976146.83000001</v>
      </c>
      <c r="F41" s="7">
        <v>302459946.25</v>
      </c>
      <c r="I41" s="9" t="s">
        <v>30</v>
      </c>
      <c r="J41" s="9"/>
      <c r="K41" s="2" t="s">
        <v>30</v>
      </c>
      <c r="L41" s="2" t="s">
        <v>30</v>
      </c>
      <c r="N41" s="2" t="s">
        <v>30</v>
      </c>
    </row>
    <row r="42" spans="1:15" x14ac:dyDescent="0.2">
      <c r="A42" s="2" t="s">
        <v>74</v>
      </c>
      <c r="D42" s="17" t="s">
        <v>73</v>
      </c>
      <c r="E42" s="17" t="s">
        <v>73</v>
      </c>
      <c r="F42" s="17" t="s">
        <v>73</v>
      </c>
    </row>
    <row r="45" spans="1:15" ht="15" x14ac:dyDescent="0.25">
      <c r="A45" s="80" t="s">
        <v>92</v>
      </c>
      <c r="B45" s="80"/>
      <c r="C45" s="80"/>
      <c r="D45" s="80"/>
      <c r="E45" s="80"/>
      <c r="F45" s="80"/>
      <c r="G45" s="18" t="s">
        <v>83</v>
      </c>
    </row>
    <row r="46" spans="1:15" x14ac:dyDescent="0.2">
      <c r="A46" s="2" t="s">
        <v>76</v>
      </c>
    </row>
    <row r="47" spans="1:15" x14ac:dyDescent="0.2">
      <c r="A47" s="2" t="s">
        <v>101</v>
      </c>
      <c r="C47" s="17" t="s">
        <v>73</v>
      </c>
      <c r="D47" s="17" t="s">
        <v>73</v>
      </c>
      <c r="E47" s="17" t="s">
        <v>73</v>
      </c>
      <c r="F47" s="17" t="s">
        <v>73</v>
      </c>
    </row>
    <row r="48" spans="1:15" x14ac:dyDescent="0.2">
      <c r="A48" s="2" t="s">
        <v>77</v>
      </c>
      <c r="C48" s="17" t="s">
        <v>73</v>
      </c>
      <c r="D48" s="17" t="s">
        <v>73</v>
      </c>
      <c r="E48" s="17" t="s">
        <v>73</v>
      </c>
      <c r="F48" s="17" t="s">
        <v>73</v>
      </c>
    </row>
    <row r="49" spans="1:7" x14ac:dyDescent="0.2">
      <c r="A49" s="2" t="s">
        <v>78</v>
      </c>
      <c r="C49" s="17" t="s">
        <v>73</v>
      </c>
      <c r="D49" s="17" t="s">
        <v>73</v>
      </c>
      <c r="E49" s="17" t="s">
        <v>73</v>
      </c>
      <c r="F49" s="17" t="s">
        <v>73</v>
      </c>
    </row>
    <row r="50" spans="1:7" x14ac:dyDescent="0.2">
      <c r="A50" s="2" t="s">
        <v>79</v>
      </c>
      <c r="C50" s="17" t="s">
        <v>73</v>
      </c>
      <c r="D50" s="17" t="s">
        <v>73</v>
      </c>
      <c r="E50" s="17" t="s">
        <v>73</v>
      </c>
      <c r="F50" s="17" t="s">
        <v>73</v>
      </c>
    </row>
    <row r="51" spans="1:7" x14ac:dyDescent="0.2">
      <c r="A51" s="2" t="s">
        <v>80</v>
      </c>
      <c r="C51" s="17" t="s">
        <v>73</v>
      </c>
      <c r="D51" s="17" t="s">
        <v>73</v>
      </c>
      <c r="E51" s="17" t="s">
        <v>73</v>
      </c>
      <c r="F51" s="17" t="s">
        <v>73</v>
      </c>
    </row>
    <row r="52" spans="1:7" x14ac:dyDescent="0.2">
      <c r="A52" s="2" t="s">
        <v>81</v>
      </c>
      <c r="C52" s="17" t="s">
        <v>73</v>
      </c>
      <c r="D52" s="23" t="s">
        <v>73</v>
      </c>
      <c r="E52" s="23" t="s">
        <v>73</v>
      </c>
      <c r="F52" s="23" t="s">
        <v>73</v>
      </c>
    </row>
    <row r="53" spans="1:7" x14ac:dyDescent="0.2">
      <c r="A53" s="2" t="s">
        <v>74</v>
      </c>
      <c r="D53" s="17" t="s">
        <v>73</v>
      </c>
      <c r="E53" s="17" t="s">
        <v>73</v>
      </c>
      <c r="F53" s="17" t="s">
        <v>73</v>
      </c>
    </row>
    <row r="56" spans="1:7" ht="15" x14ac:dyDescent="0.25">
      <c r="A56" s="80" t="s">
        <v>85</v>
      </c>
      <c r="B56" s="80"/>
      <c r="C56" s="80"/>
      <c r="D56" s="80"/>
      <c r="E56" s="80"/>
      <c r="F56" s="80"/>
      <c r="G56" s="18" t="s">
        <v>84</v>
      </c>
    </row>
    <row r="57" spans="1:7" x14ac:dyDescent="0.2">
      <c r="A57" s="2" t="s">
        <v>86</v>
      </c>
      <c r="B57" s="2" t="s">
        <v>87</v>
      </c>
      <c r="F57" s="4"/>
    </row>
    <row r="58" spans="1:7" ht="28.5" x14ac:dyDescent="0.2">
      <c r="A58" s="1" t="s">
        <v>9</v>
      </c>
      <c r="B58" s="1"/>
      <c r="C58" s="1"/>
      <c r="D58" s="20" t="s">
        <v>11</v>
      </c>
      <c r="E58" s="20" t="s">
        <v>12</v>
      </c>
      <c r="F58" s="20" t="s">
        <v>93</v>
      </c>
    </row>
    <row r="59" spans="1:7" x14ac:dyDescent="0.2">
      <c r="A59" s="2" t="s">
        <v>18</v>
      </c>
      <c r="B59" s="4"/>
      <c r="C59" s="7"/>
      <c r="D59" s="17" t="s">
        <v>73</v>
      </c>
      <c r="E59" s="17" t="s">
        <v>73</v>
      </c>
      <c r="F59" s="17" t="s">
        <v>73</v>
      </c>
    </row>
    <row r="60" spans="1:7" x14ac:dyDescent="0.2">
      <c r="A60" s="2" t="s">
        <v>21</v>
      </c>
      <c r="B60" s="4"/>
      <c r="C60" s="7"/>
      <c r="D60" s="17" t="s">
        <v>73</v>
      </c>
      <c r="E60" s="17" t="s">
        <v>73</v>
      </c>
      <c r="F60" s="17" t="s">
        <v>73</v>
      </c>
    </row>
    <row r="61" spans="1:7" x14ac:dyDescent="0.2">
      <c r="A61" s="2" t="s">
        <v>23</v>
      </c>
      <c r="B61" s="4"/>
      <c r="C61" s="7"/>
      <c r="D61" s="17" t="s">
        <v>73</v>
      </c>
      <c r="E61" s="17" t="s">
        <v>73</v>
      </c>
      <c r="F61" s="17" t="s">
        <v>73</v>
      </c>
    </row>
    <row r="62" spans="1:7" x14ac:dyDescent="0.2">
      <c r="A62" s="2" t="s">
        <v>24</v>
      </c>
      <c r="B62" s="4"/>
      <c r="C62" s="7"/>
      <c r="D62" s="17" t="s">
        <v>73</v>
      </c>
      <c r="E62" s="17" t="s">
        <v>73</v>
      </c>
      <c r="F62" s="17" t="s">
        <v>73</v>
      </c>
    </row>
    <row r="63" spans="1:7" x14ac:dyDescent="0.2">
      <c r="A63" s="2" t="s">
        <v>25</v>
      </c>
      <c r="B63" s="4"/>
      <c r="C63" s="7"/>
      <c r="D63" s="17" t="s">
        <v>73</v>
      </c>
      <c r="E63" s="17" t="s">
        <v>73</v>
      </c>
      <c r="F63" s="17" t="s">
        <v>73</v>
      </c>
    </row>
    <row r="64" spans="1:7" x14ac:dyDescent="0.2">
      <c r="A64" s="2" t="s">
        <v>26</v>
      </c>
      <c r="B64" s="4"/>
      <c r="C64" s="7"/>
      <c r="D64" s="17" t="s">
        <v>73</v>
      </c>
      <c r="E64" s="17" t="s">
        <v>73</v>
      </c>
      <c r="F64" s="17" t="s">
        <v>73</v>
      </c>
    </row>
    <row r="65" spans="1:6" x14ac:dyDescent="0.2">
      <c r="A65" s="2" t="s">
        <v>27</v>
      </c>
      <c r="B65" s="4"/>
      <c r="C65" s="7"/>
      <c r="D65" s="17" t="s">
        <v>73</v>
      </c>
      <c r="E65" s="17" t="s">
        <v>73</v>
      </c>
      <c r="F65" s="17" t="s">
        <v>73</v>
      </c>
    </row>
    <row r="66" spans="1:6" x14ac:dyDescent="0.2">
      <c r="A66" s="2" t="s">
        <v>28</v>
      </c>
      <c r="B66" s="4"/>
      <c r="C66" s="7"/>
      <c r="D66" s="23" t="s">
        <v>73</v>
      </c>
      <c r="E66" s="23" t="s">
        <v>73</v>
      </c>
      <c r="F66" s="23" t="s">
        <v>73</v>
      </c>
    </row>
    <row r="67" spans="1:6" x14ac:dyDescent="0.2">
      <c r="A67" s="2" t="s">
        <v>74</v>
      </c>
      <c r="D67" s="17" t="s">
        <v>73</v>
      </c>
      <c r="E67" s="17" t="s">
        <v>73</v>
      </c>
      <c r="F67" s="17" t="s">
        <v>73</v>
      </c>
    </row>
    <row r="68" spans="1:6" ht="9.75" customHeight="1" x14ac:dyDescent="0.2"/>
    <row r="69" spans="1:6" x14ac:dyDescent="0.2">
      <c r="A69" s="2" t="s">
        <v>102</v>
      </c>
      <c r="D69" s="17" t="s">
        <v>73</v>
      </c>
      <c r="E69" s="17" t="s">
        <v>73</v>
      </c>
      <c r="F69" s="17" t="s">
        <v>73</v>
      </c>
    </row>
    <row r="70" spans="1:6" hidden="1" x14ac:dyDescent="0.2">
      <c r="A70" s="10"/>
      <c r="B70" s="1" t="s">
        <v>11</v>
      </c>
      <c r="C70" s="1" t="s">
        <v>45</v>
      </c>
      <c r="D70" s="1" t="s">
        <v>46</v>
      </c>
    </row>
    <row r="71" spans="1:6" hidden="1" x14ac:dyDescent="0.2">
      <c r="A71" s="2" t="s">
        <v>47</v>
      </c>
      <c r="B71" s="7">
        <v>130483799.42</v>
      </c>
      <c r="C71" s="7">
        <v>171976146.83000001</v>
      </c>
      <c r="D71" s="7">
        <v>302459946.25</v>
      </c>
    </row>
    <row r="72" spans="1:6" hidden="1" x14ac:dyDescent="0.2">
      <c r="A72" s="2" t="s">
        <v>48</v>
      </c>
      <c r="B72" s="7">
        <v>0</v>
      </c>
      <c r="C72" s="7">
        <v>0</v>
      </c>
      <c r="D72" s="7">
        <v>0</v>
      </c>
    </row>
    <row r="73" spans="1:6" hidden="1" x14ac:dyDescent="0.2">
      <c r="A73" s="2" t="s">
        <v>49</v>
      </c>
      <c r="B73" s="7">
        <v>130483799.42</v>
      </c>
      <c r="C73" s="7">
        <v>0</v>
      </c>
      <c r="D73" s="7">
        <v>0</v>
      </c>
    </row>
    <row r="74" spans="1:6" hidden="1" x14ac:dyDescent="0.2">
      <c r="A74" s="2" t="s">
        <v>50</v>
      </c>
      <c r="B74" s="7">
        <v>130483799.42</v>
      </c>
      <c r="C74" s="7">
        <v>171976146.83000001</v>
      </c>
      <c r="D74" s="7">
        <v>302459946.25</v>
      </c>
    </row>
    <row r="75" spans="1:6" hidden="1" x14ac:dyDescent="0.2">
      <c r="A75" s="2" t="s">
        <v>51</v>
      </c>
      <c r="B75" s="7">
        <v>130483799.42</v>
      </c>
      <c r="C75" s="7">
        <v>0</v>
      </c>
      <c r="D75" s="7">
        <v>0</v>
      </c>
    </row>
    <row r="76" spans="1:6" hidden="1" x14ac:dyDescent="0.2">
      <c r="C76" s="8"/>
      <c r="D76" s="8"/>
    </row>
    <row r="77" spans="1:6" hidden="1" x14ac:dyDescent="0.2">
      <c r="A77" s="2" t="s">
        <v>52</v>
      </c>
      <c r="B77" s="4" t="s">
        <v>53</v>
      </c>
      <c r="C77" s="8"/>
      <c r="D77" s="8"/>
    </row>
    <row r="78" spans="1:6" hidden="1" x14ac:dyDescent="0.2">
      <c r="A78" s="2" t="s">
        <v>54</v>
      </c>
      <c r="B78" s="7">
        <v>2532.7316023214735</v>
      </c>
      <c r="D78" s="8"/>
    </row>
    <row r="79" spans="1:6" hidden="1" x14ac:dyDescent="0.2">
      <c r="A79" s="2" t="s">
        <v>55</v>
      </c>
      <c r="B79" s="7">
        <v>2532.7316023214735</v>
      </c>
      <c r="D79" s="8"/>
    </row>
    <row r="80" spans="1:6" hidden="1" x14ac:dyDescent="0.2">
      <c r="A80" s="2" t="s">
        <v>56</v>
      </c>
      <c r="B80" s="7">
        <v>5870.8427230730413</v>
      </c>
      <c r="D80" s="8"/>
    </row>
  </sheetData>
  <mergeCells count="2">
    <mergeCell ref="A45:F45"/>
    <mergeCell ref="A56:F56"/>
  </mergeCells>
  <printOptions horizontalCentered="1"/>
  <pageMargins left="0.2" right="0.2" top="0.75" bottom="0.75" header="0.3" footer="0.3"/>
  <pageSetup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9"/>
  <sheetViews>
    <sheetView tabSelected="1" zoomScale="90" zoomScaleNormal="90" zoomScaleSheetLayoutView="90" workbookViewId="0">
      <selection activeCell="I19" sqref="I19"/>
    </sheetView>
  </sheetViews>
  <sheetFormatPr defaultColWidth="8.85546875" defaultRowHeight="15" x14ac:dyDescent="0.25"/>
  <cols>
    <col min="1" max="1" width="48.5703125" style="25" customWidth="1"/>
    <col min="2" max="2" width="19.42578125" style="25" customWidth="1"/>
    <col min="3" max="6" width="18.28515625" style="25" customWidth="1"/>
    <col min="7" max="7" width="14.7109375" style="25" customWidth="1"/>
    <col min="8" max="10" width="18.28515625" style="25" customWidth="1"/>
    <col min="11" max="11" width="92.28515625" style="25" customWidth="1"/>
    <col min="12" max="12" width="13.28515625" style="25" customWidth="1"/>
    <col min="13" max="13" width="15.5703125" style="25" customWidth="1"/>
    <col min="14" max="16384" width="8.85546875" style="25"/>
  </cols>
  <sheetData>
    <row r="1" spans="1:29" x14ac:dyDescent="0.25">
      <c r="A1" s="26" t="s">
        <v>137</v>
      </c>
    </row>
    <row r="2" spans="1:29" ht="21" x14ac:dyDescent="0.35">
      <c r="A2" s="26" t="s">
        <v>69</v>
      </c>
      <c r="D2" s="70"/>
      <c r="M2" s="67" t="s">
        <v>117</v>
      </c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29" x14ac:dyDescent="0.25">
      <c r="A3" s="26" t="s">
        <v>141</v>
      </c>
      <c r="M3" s="68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</row>
    <row r="4" spans="1:29" x14ac:dyDescent="0.25">
      <c r="M4" s="69" t="s">
        <v>118</v>
      </c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</row>
    <row r="5" spans="1:29" x14ac:dyDescent="0.25">
      <c r="A5" s="25" t="s">
        <v>71</v>
      </c>
      <c r="B5" s="25" t="s">
        <v>1</v>
      </c>
      <c r="M5" s="69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</row>
    <row r="6" spans="1:29" x14ac:dyDescent="0.25">
      <c r="A6" s="25" t="s">
        <v>33</v>
      </c>
      <c r="B6" s="25" t="s">
        <v>127</v>
      </c>
      <c r="M6" s="69" t="s">
        <v>119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29" x14ac:dyDescent="0.25">
      <c r="A7" s="25" t="s">
        <v>34</v>
      </c>
      <c r="B7" s="25" t="s">
        <v>128</v>
      </c>
      <c r="M7" s="69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</row>
    <row r="8" spans="1:29" x14ac:dyDescent="0.25">
      <c r="A8" s="25" t="s">
        <v>65</v>
      </c>
      <c r="B8" s="28">
        <v>79063</v>
      </c>
      <c r="M8" s="69" t="s">
        <v>121</v>
      </c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</row>
    <row r="9" spans="1:29" x14ac:dyDescent="0.25">
      <c r="A9" s="25" t="s">
        <v>35</v>
      </c>
      <c r="B9" s="25" t="s">
        <v>129</v>
      </c>
      <c r="D9" s="29"/>
      <c r="E9" s="30"/>
      <c r="M9" s="69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</row>
    <row r="10" spans="1:29" x14ac:dyDescent="0.25">
      <c r="A10" s="25" t="s">
        <v>37</v>
      </c>
      <c r="B10" s="42" t="s">
        <v>130</v>
      </c>
      <c r="D10" s="30"/>
      <c r="E10" s="31"/>
      <c r="M10" s="69" t="s">
        <v>122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spans="1:29" x14ac:dyDescent="0.25">
      <c r="A11" s="25" t="s">
        <v>66</v>
      </c>
      <c r="B11" s="25" t="s">
        <v>131</v>
      </c>
      <c r="D11" s="30"/>
      <c r="E11" s="31"/>
      <c r="M11" s="69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spans="1:29" x14ac:dyDescent="0.25">
      <c r="A12" s="25" t="s">
        <v>42</v>
      </c>
      <c r="B12" s="25" t="s">
        <v>132</v>
      </c>
      <c r="D12" s="30"/>
      <c r="E12" s="31"/>
      <c r="M12" s="69" t="s">
        <v>120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spans="1:29" x14ac:dyDescent="0.25">
      <c r="A13" s="25" t="s">
        <v>43</v>
      </c>
      <c r="B13" s="41" t="s">
        <v>133</v>
      </c>
      <c r="D13" s="30"/>
      <c r="E13" s="31"/>
      <c r="M13" s="68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29" x14ac:dyDescent="0.25">
      <c r="C14" s="27"/>
      <c r="D14" s="27"/>
      <c r="E14" s="31"/>
      <c r="I14" s="75"/>
    </row>
    <row r="15" spans="1:29" x14ac:dyDescent="0.25">
      <c r="A15" s="51" t="s">
        <v>110</v>
      </c>
      <c r="B15" s="74" t="s">
        <v>125</v>
      </c>
      <c r="C15" s="73"/>
      <c r="D15" s="73"/>
    </row>
    <row r="16" spans="1:29" x14ac:dyDescent="0.25">
      <c r="A16" s="44" t="s">
        <v>138</v>
      </c>
      <c r="B16" s="27" t="s">
        <v>19</v>
      </c>
      <c r="C16" s="27"/>
      <c r="D16" s="27"/>
    </row>
    <row r="17" spans="1:22" x14ac:dyDescent="0.25">
      <c r="A17" s="44" t="s">
        <v>139</v>
      </c>
      <c r="B17" s="27" t="s">
        <v>19</v>
      </c>
      <c r="C17" s="27"/>
      <c r="D17" s="27"/>
    </row>
    <row r="18" spans="1:22" x14ac:dyDescent="0.25">
      <c r="A18" s="44" t="s">
        <v>124</v>
      </c>
      <c r="B18" s="27" t="s">
        <v>19</v>
      </c>
      <c r="C18" s="27"/>
      <c r="D18" s="27"/>
    </row>
    <row r="19" spans="1:22" x14ac:dyDescent="0.25">
      <c r="A19" s="44" t="s">
        <v>140</v>
      </c>
      <c r="B19" s="27" t="s">
        <v>19</v>
      </c>
      <c r="C19" s="27"/>
      <c r="D19" s="27"/>
    </row>
    <row r="20" spans="1:22" x14ac:dyDescent="0.25">
      <c r="A20" s="44"/>
    </row>
    <row r="21" spans="1:22" x14ac:dyDescent="0.25">
      <c r="A21" s="81" t="s">
        <v>105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</row>
    <row r="22" spans="1:22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22" s="27" customFormat="1" ht="60" x14ac:dyDescent="0.25">
      <c r="A23" s="58" t="s">
        <v>42</v>
      </c>
      <c r="B23" s="38" t="s">
        <v>112</v>
      </c>
      <c r="C23" s="38" t="s">
        <v>10</v>
      </c>
      <c r="D23" s="38" t="s">
        <v>11</v>
      </c>
      <c r="E23" s="38" t="s">
        <v>12</v>
      </c>
      <c r="F23" s="38" t="s">
        <v>93</v>
      </c>
      <c r="G23" s="38" t="s">
        <v>13</v>
      </c>
      <c r="H23" s="38" t="s">
        <v>104</v>
      </c>
      <c r="I23" s="39" t="s">
        <v>60</v>
      </c>
      <c r="J23" s="39" t="s">
        <v>61</v>
      </c>
      <c r="K23" s="39" t="s">
        <v>75</v>
      </c>
    </row>
    <row r="24" spans="1:22" x14ac:dyDescent="0.25">
      <c r="A24" t="s">
        <v>134</v>
      </c>
      <c r="B24" s="27" t="s">
        <v>17</v>
      </c>
      <c r="C24" s="46">
        <v>955795</v>
      </c>
      <c r="D24" s="46">
        <v>486500.5</v>
      </c>
      <c r="E24" s="46">
        <v>221542</v>
      </c>
      <c r="F24" s="46">
        <f>D24+E24</f>
        <v>708042.5</v>
      </c>
      <c r="G24" s="34">
        <v>46798</v>
      </c>
      <c r="H24" s="77">
        <v>915000</v>
      </c>
      <c r="I24" s="77">
        <v>915000</v>
      </c>
      <c r="J24" s="77">
        <f>H24-I24</f>
        <v>0</v>
      </c>
      <c r="K24" s="25" t="s">
        <v>135</v>
      </c>
    </row>
    <row r="25" spans="1:22" x14ac:dyDescent="0.25">
      <c r="B25" s="27"/>
      <c r="C25" s="45"/>
      <c r="D25" s="45"/>
      <c r="E25" s="45"/>
      <c r="F25" s="45"/>
      <c r="G25" s="76"/>
      <c r="H25" s="48"/>
      <c r="I25" s="48"/>
      <c r="J25" s="48"/>
    </row>
    <row r="26" spans="1:22" x14ac:dyDescent="0.25">
      <c r="A26" s="60" t="s">
        <v>100</v>
      </c>
      <c r="B26" s="27"/>
      <c r="C26" s="47">
        <f>SUM(C24:C25)</f>
        <v>955795</v>
      </c>
      <c r="D26" s="47">
        <f>SUM(D24:D25)</f>
        <v>486500.5</v>
      </c>
      <c r="E26" s="47">
        <f>SUM(E24:E25)</f>
        <v>221542</v>
      </c>
      <c r="F26" s="47">
        <f>SUM(F24:F25)</f>
        <v>708042.5</v>
      </c>
      <c r="H26" s="57">
        <f>SUM(H24:H25)</f>
        <v>915000</v>
      </c>
      <c r="I26" s="57">
        <f>SUM(I24:I25)</f>
        <v>915000</v>
      </c>
      <c r="J26" s="57">
        <f>SUM(J24:J25)</f>
        <v>0</v>
      </c>
    </row>
    <row r="27" spans="1:22" x14ac:dyDescent="0.25">
      <c r="A27" s="61"/>
      <c r="B27" s="27"/>
      <c r="C27" s="46"/>
      <c r="D27" s="46"/>
      <c r="E27" s="46"/>
      <c r="F27" s="46"/>
      <c r="H27" s="54"/>
      <c r="I27" s="54"/>
      <c r="J27" s="54"/>
    </row>
    <row r="28" spans="1:22" x14ac:dyDescent="0.25">
      <c r="A28" s="60" t="s">
        <v>111</v>
      </c>
      <c r="B28" s="27"/>
      <c r="C28" s="27"/>
      <c r="D28" s="46">
        <f>SUMIF(B24:B25,"Yes",D24:D25)</f>
        <v>486500.5</v>
      </c>
      <c r="E28" s="46">
        <f>SUMIF(B24:B25,"Yes",E24:E25)</f>
        <v>221542</v>
      </c>
      <c r="F28" s="46">
        <f>SUMIF(B24:B25,"Yes",F24:F25)</f>
        <v>708042.5</v>
      </c>
      <c r="G28" s="36"/>
    </row>
    <row r="29" spans="1:22" x14ac:dyDescent="0.25">
      <c r="D29" s="35"/>
      <c r="E29" s="35"/>
      <c r="F29" s="35"/>
    </row>
    <row r="30" spans="1:22" x14ac:dyDescent="0.25">
      <c r="A30" s="81" t="s">
        <v>48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</row>
    <row r="31" spans="1:22" x14ac:dyDescent="0.25">
      <c r="A31" s="56"/>
      <c r="B31" s="56"/>
      <c r="C31" s="56"/>
      <c r="D31" s="56"/>
      <c r="E31" s="56"/>
      <c r="F31" s="36"/>
    </row>
    <row r="32" spans="1:22" ht="30" x14ac:dyDescent="0.25">
      <c r="A32" s="64" t="s">
        <v>75</v>
      </c>
      <c r="B32" s="39" t="s">
        <v>106</v>
      </c>
      <c r="C32" s="39" t="s">
        <v>107</v>
      </c>
      <c r="D32" s="39" t="s">
        <v>108</v>
      </c>
      <c r="E32" s="39" t="s">
        <v>109</v>
      </c>
      <c r="F32" s="36"/>
    </row>
    <row r="33" spans="1:22" x14ac:dyDescent="0.25">
      <c r="A33" s="25" t="s">
        <v>136</v>
      </c>
      <c r="B33" s="55">
        <v>37744</v>
      </c>
      <c r="C33" s="46">
        <v>960000</v>
      </c>
      <c r="D33" s="46">
        <v>955795</v>
      </c>
      <c r="E33" s="46">
        <f>C33-D33</f>
        <v>4205</v>
      </c>
    </row>
    <row r="34" spans="1:22" hidden="1" x14ac:dyDescent="0.25">
      <c r="B34" s="55"/>
      <c r="C34" s="45"/>
      <c r="D34" s="45"/>
      <c r="E34" s="45">
        <f t="shared" ref="E34" si="0">C34-D34</f>
        <v>0</v>
      </c>
    </row>
    <row r="35" spans="1:22" ht="6.75" customHeight="1" x14ac:dyDescent="0.25">
      <c r="B35" s="52"/>
      <c r="C35" s="53"/>
      <c r="D35" s="53"/>
      <c r="E35" s="53"/>
    </row>
    <row r="36" spans="1:22" x14ac:dyDescent="0.25">
      <c r="B36" s="52"/>
      <c r="C36" s="54">
        <f>SUM(C33:C35)</f>
        <v>960000</v>
      </c>
      <c r="D36" s="54">
        <f>SUM(D33:D35)</f>
        <v>955795</v>
      </c>
      <c r="E36" s="54">
        <f>SUM(E33:E35)</f>
        <v>4205</v>
      </c>
    </row>
    <row r="37" spans="1:22" x14ac:dyDescent="0.25">
      <c r="B37" s="52"/>
      <c r="C37" s="54"/>
      <c r="D37" s="54"/>
      <c r="E37" s="54"/>
    </row>
    <row r="38" spans="1:22" x14ac:dyDescent="0.25">
      <c r="B38" s="65"/>
      <c r="C38" s="33"/>
      <c r="D38" s="33"/>
      <c r="E38" s="33"/>
    </row>
    <row r="40" spans="1:22" x14ac:dyDescent="0.25">
      <c r="A40" s="59" t="s">
        <v>114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</row>
    <row r="41" spans="1:22" x14ac:dyDescent="0.25">
      <c r="A41" s="50"/>
      <c r="B41" s="50"/>
      <c r="C41" s="50"/>
      <c r="D41" s="50"/>
      <c r="E41" s="32"/>
      <c r="F41" s="26"/>
      <c r="G41" s="26"/>
      <c r="H41" s="32"/>
      <c r="I41" s="32"/>
    </row>
    <row r="42" spans="1:22" ht="45" x14ac:dyDescent="0.25">
      <c r="A42" s="51" t="s">
        <v>76</v>
      </c>
      <c r="D42" s="38" t="s">
        <v>11</v>
      </c>
      <c r="E42" s="38" t="s">
        <v>12</v>
      </c>
      <c r="F42" s="38" t="s">
        <v>93</v>
      </c>
    </row>
    <row r="43" spans="1:22" x14ac:dyDescent="0.25">
      <c r="A43" s="43" t="s">
        <v>101</v>
      </c>
      <c r="D43" s="62">
        <f>D24</f>
        <v>486500.5</v>
      </c>
      <c r="E43" s="62">
        <f>E24</f>
        <v>221542</v>
      </c>
      <c r="F43" s="62">
        <f>D43+E43</f>
        <v>708042.5</v>
      </c>
    </row>
    <row r="44" spans="1:22" x14ac:dyDescent="0.25">
      <c r="D44" s="63"/>
      <c r="E44" s="63"/>
      <c r="F44" s="63"/>
    </row>
    <row r="45" spans="1:22" x14ac:dyDescent="0.25">
      <c r="A45" s="60" t="s">
        <v>111</v>
      </c>
      <c r="D45" s="62">
        <f>SUM(D43:D44)</f>
        <v>486500.5</v>
      </c>
      <c r="E45" s="62">
        <f>SUM(E43:E44)</f>
        <v>221542</v>
      </c>
      <c r="F45" s="62">
        <f>SUM(F43:F44)</f>
        <v>708042.5</v>
      </c>
    </row>
    <row r="48" spans="1:22" x14ac:dyDescent="0.25">
      <c r="A48" s="82" t="s">
        <v>115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</row>
    <row r="49" spans="1:9" ht="15.75" thickBot="1" x14ac:dyDescent="0.3">
      <c r="A49" s="50"/>
      <c r="B49" s="50"/>
      <c r="C49" s="50"/>
      <c r="D49" s="50"/>
      <c r="E49" s="32"/>
      <c r="F49" s="26"/>
      <c r="G49" s="26"/>
      <c r="H49" s="32"/>
      <c r="I49" s="32"/>
    </row>
    <row r="50" spans="1:9" ht="15.75" thickBot="1" x14ac:dyDescent="0.3">
      <c r="A50" s="26" t="s">
        <v>103</v>
      </c>
      <c r="B50" s="72">
        <v>753</v>
      </c>
      <c r="D50" s="71" t="s">
        <v>116</v>
      </c>
      <c r="E50" s="26" t="s">
        <v>126</v>
      </c>
    </row>
    <row r="51" spans="1:9" x14ac:dyDescent="0.25">
      <c r="A51" s="40"/>
    </row>
    <row r="52" spans="1:9" ht="45" x14ac:dyDescent="0.25">
      <c r="A52" s="49" t="s">
        <v>42</v>
      </c>
      <c r="B52" s="53"/>
      <c r="C52" s="53"/>
      <c r="D52" s="38" t="s">
        <v>11</v>
      </c>
      <c r="E52" s="38" t="s">
        <v>12</v>
      </c>
      <c r="F52" s="38" t="s">
        <v>93</v>
      </c>
    </row>
    <row r="53" spans="1:9" x14ac:dyDescent="0.25">
      <c r="A53" s="25" t="str">
        <f>A24</f>
        <v>Unlimited Tax School Building Bonds, Series 2003</v>
      </c>
      <c r="D53" s="62">
        <f>IFERROR(D24/$B$50,"")</f>
        <v>646.08300132802128</v>
      </c>
      <c r="E53" s="62">
        <f>IFERROR(E24/$B$50,"")</f>
        <v>294.21248339973442</v>
      </c>
      <c r="F53" s="62">
        <f>IFERROR(E53+D53,"")</f>
        <v>940.29548472775571</v>
      </c>
    </row>
    <row r="54" spans="1:9" x14ac:dyDescent="0.25">
      <c r="D54" s="63"/>
      <c r="E54" s="63"/>
      <c r="F54" s="63"/>
    </row>
    <row r="55" spans="1:9" x14ac:dyDescent="0.25">
      <c r="D55" s="37">
        <f>SUM(D53:D54)</f>
        <v>646.08300132802128</v>
      </c>
      <c r="E55" s="37">
        <f>SUM(E53:E54)</f>
        <v>294.21248339973442</v>
      </c>
      <c r="F55" s="37">
        <f>SUM(F53:F54)</f>
        <v>940.29548472775571</v>
      </c>
    </row>
    <row r="57" spans="1:9" x14ac:dyDescent="0.25">
      <c r="A57" s="26" t="s">
        <v>113</v>
      </c>
      <c r="B57" s="26"/>
      <c r="C57" s="26"/>
      <c r="D57" s="33">
        <f>IFERROR(D43/$B$50,"")</f>
        <v>646.08300132802128</v>
      </c>
      <c r="E57" s="33">
        <f t="shared" ref="E57:F57" si="1">IFERROR(E43/$B$50,"")</f>
        <v>294.21248339973442</v>
      </c>
      <c r="F57" s="33">
        <f t="shared" si="1"/>
        <v>940.29548472775559</v>
      </c>
      <c r="G57" s="36"/>
    </row>
    <row r="59" spans="1:9" x14ac:dyDescent="0.25">
      <c r="A59" s="51" t="s">
        <v>123</v>
      </c>
    </row>
  </sheetData>
  <mergeCells count="5">
    <mergeCell ref="A21:K21"/>
    <mergeCell ref="A30:K30"/>
    <mergeCell ref="A48:K48"/>
    <mergeCell ref="L21:V21"/>
    <mergeCell ref="L30:V30"/>
  </mergeCells>
  <printOptions horizontalCentered="1"/>
  <pageMargins left="0.25" right="0.25" top="0.6" bottom="0.5" header="0.3" footer="0.3"/>
  <pageSetup paperSize="5" scale="5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E17"/>
  <sheetViews>
    <sheetView workbookViewId="0">
      <selection activeCell="C3" sqref="C3:J23"/>
    </sheetView>
  </sheetViews>
  <sheetFormatPr defaultRowHeight="15" x14ac:dyDescent="0.25"/>
  <cols>
    <col min="3" max="3" width="10.140625" bestFit="1" customWidth="1"/>
    <col min="5" max="5" width="10.140625" bestFit="1" customWidth="1"/>
  </cols>
  <sheetData>
    <row r="5" spans="3:5" x14ac:dyDescent="0.25">
      <c r="C5" s="78"/>
      <c r="D5" s="79"/>
      <c r="E5" s="78"/>
    </row>
    <row r="6" spans="3:5" x14ac:dyDescent="0.25">
      <c r="C6" s="78"/>
      <c r="D6" s="79"/>
      <c r="E6" s="78"/>
    </row>
    <row r="7" spans="3:5" x14ac:dyDescent="0.25">
      <c r="C7" s="78"/>
      <c r="D7" s="79"/>
      <c r="E7" s="78"/>
    </row>
    <row r="8" spans="3:5" x14ac:dyDescent="0.25">
      <c r="C8" s="78"/>
      <c r="D8" s="79"/>
      <c r="E8" s="78"/>
    </row>
    <row r="9" spans="3:5" x14ac:dyDescent="0.25">
      <c r="C9" s="78"/>
      <c r="D9" s="79"/>
      <c r="E9" s="78"/>
    </row>
    <row r="10" spans="3:5" x14ac:dyDescent="0.25">
      <c r="C10" s="78"/>
      <c r="D10" s="79"/>
      <c r="E10" s="78"/>
    </row>
    <row r="11" spans="3:5" x14ac:dyDescent="0.25">
      <c r="C11" s="78"/>
      <c r="D11" s="79"/>
      <c r="E11" s="78"/>
    </row>
    <row r="12" spans="3:5" x14ac:dyDescent="0.25">
      <c r="C12" s="78"/>
      <c r="D12" s="79"/>
      <c r="E12" s="78"/>
    </row>
    <row r="13" spans="3:5" x14ac:dyDescent="0.25">
      <c r="C13" s="78"/>
      <c r="D13" s="79"/>
      <c r="E13" s="78"/>
    </row>
    <row r="14" spans="3:5" x14ac:dyDescent="0.25">
      <c r="C14" s="78"/>
      <c r="D14" s="79"/>
      <c r="E14" s="78"/>
    </row>
    <row r="15" spans="3:5" x14ac:dyDescent="0.25">
      <c r="C15" s="78"/>
      <c r="D15" s="79"/>
      <c r="E15" s="78"/>
    </row>
    <row r="17" spans="3:5" x14ac:dyDescent="0.25">
      <c r="C17" s="78"/>
      <c r="D17" s="78"/>
      <c r="E17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City</vt:lpstr>
      <vt:lpstr>Sheet2</vt:lpstr>
      <vt:lpstr>City!Print_Area</vt:lpstr>
      <vt:lpstr>Sheet1!Print_Area</vt:lpstr>
    </vt:vector>
  </TitlesOfParts>
  <Company>First Southwest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Robert</dc:creator>
  <cp:lastModifiedBy>Windows User</cp:lastModifiedBy>
  <cp:lastPrinted>2018-02-15T16:06:24Z</cp:lastPrinted>
  <dcterms:created xsi:type="dcterms:W3CDTF">2016-09-01T15:10:39Z</dcterms:created>
  <dcterms:modified xsi:type="dcterms:W3CDTF">2019-02-21T15:39:56Z</dcterms:modified>
</cp:coreProperties>
</file>